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X:\NABAVA\PLAN NABAVE\2024\III. REBALANS\"/>
    </mc:Choice>
  </mc:AlternateContent>
  <xr:revisionPtr revIDLastSave="0" documentId="13_ncr:1_{128DC5C0-D050-4356-927B-60981A50C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. REB. NABAVE SRED.RADA 2024." sheetId="8" r:id="rId1"/>
    <sheet name="NASLOVNA" sheetId="10" r:id="rId2"/>
  </sheets>
  <definedNames>
    <definedName name="_xlnm.Print_Area" localSheetId="0">'II. REB. NABAVE SRED.RADA 2024.'!$A$1:$M$73</definedName>
    <definedName name="_xlnm.Print_Titles" localSheetId="0">'II. REB. NABAVE SRED.RADA 2024.'!$11:$13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8" l="1"/>
  <c r="L53" i="8"/>
  <c r="L43" i="8"/>
  <c r="K66" i="8"/>
  <c r="L57" i="8"/>
  <c r="L50" i="8"/>
  <c r="L49" i="8"/>
  <c r="L48" i="8"/>
  <c r="L47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18" i="8"/>
  <c r="L17" i="8"/>
  <c r="I42" i="8"/>
  <c r="I41" i="8"/>
  <c r="H66" i="8"/>
  <c r="I57" i="8"/>
  <c r="I50" i="8"/>
  <c r="I49" i="8"/>
  <c r="I48" i="8"/>
  <c r="I47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18" i="8"/>
  <c r="I17" i="8"/>
  <c r="E67" i="8"/>
  <c r="E66" i="8"/>
  <c r="F57" i="8"/>
  <c r="F50" i="8"/>
  <c r="F49" i="8"/>
  <c r="F48" i="8"/>
  <c r="F47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18" i="8"/>
  <c r="F17" i="8"/>
  <c r="I19" i="8" l="1"/>
  <c r="L19" i="8"/>
  <c r="L60" i="8"/>
  <c r="K68" i="8" s="1"/>
  <c r="K64" i="8" s="1"/>
  <c r="I44" i="8"/>
  <c r="F53" i="8"/>
  <c r="I53" i="8"/>
  <c r="F44" i="8"/>
  <c r="F19" i="8"/>
  <c r="I60" i="8" l="1"/>
  <c r="H68" i="8" s="1"/>
  <c r="F60" i="8"/>
  <c r="E68" i="8" s="1"/>
  <c r="E65" i="8"/>
  <c r="H64" i="8"/>
  <c r="E64" i="8" l="1"/>
</calcChain>
</file>

<file path=xl/sharedStrings.xml><?xml version="1.0" encoding="utf-8"?>
<sst xmlns="http://schemas.openxmlformats.org/spreadsheetml/2006/main" count="152" uniqueCount="102">
  <si>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</si>
  <si>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</si>
  <si>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</si>
  <si>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</si>
  <si>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</si>
  <si>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</si>
  <si>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</si>
  <si>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</si>
  <si>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</si>
  <si>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</si>
  <si>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</si>
  <si>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</si>
  <si>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</si>
  <si>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</si>
  <si>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</si>
  <si>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</si>
  <si>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</si>
  <si>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</si>
  <si>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</si>
  <si>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</si>
  <si>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</si>
  <si>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</si>
  <si>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</si>
  <si>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</si>
  <si>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</si>
  <si>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</si>
  <si>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</si>
  <si>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</si>
  <si>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</si>
  <si>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</si>
  <si>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</si>
  <si>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</si>
  <si>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</si>
  <si>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</si>
  <si>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</si>
  <si>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</si>
  <si>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</si>
  <si>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</si>
  <si>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Popuna / gospodarenje otpadom</t>
  </si>
  <si>
    <t>Zamjena za dotrajali / javna higijena i groblje</t>
  </si>
  <si>
    <t>Popuna / javna higijena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</si>
  <si>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</si>
  <si>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</si>
  <si>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</si>
  <si>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</si>
  <si>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</si>
  <si>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</si>
  <si>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 xml:space="preserve">Motorna pila </t>
  </si>
  <si>
    <t>Zamjena / gospodarenje otpadom / javna higijena</t>
  </si>
  <si>
    <t xml:space="preserve">Novo i zamjena postojećih </t>
  </si>
  <si>
    <t>Vreće prikupljanje otpada (papir, staklo, plastika, komunalni otpad)</t>
  </si>
  <si>
    <t>Leasing</t>
  </si>
  <si>
    <t>Osobno vozilo</t>
  </si>
  <si>
    <t>2</t>
  </si>
  <si>
    <t>Zaštitne rukavice</t>
  </si>
  <si>
    <t>Domagoj Lovrić, mag.ing.mech.</t>
  </si>
  <si>
    <t>PE posude 120 l za plastičnu ambalažu – žuta</t>
  </si>
  <si>
    <t>PE posude 120 l za papir – plava</t>
  </si>
  <si>
    <t>Motorna puhalica za lišće velika</t>
  </si>
  <si>
    <t>Novo - gospodarenje otpadom, integrativna radionica</t>
  </si>
  <si>
    <t>Pocinčani kontejneri 1100 l s plavim poklopcem za papir</t>
  </si>
  <si>
    <t>Oplate za izgradnju grobnica</t>
  </si>
  <si>
    <t>Novo / izgradnja grobljanskih objekata</t>
  </si>
  <si>
    <t>Zavod za vještačenje, profesionalnu rehabilitaciju i zapošaljavanje osoba s invaliditetom</t>
  </si>
  <si>
    <t>4</t>
  </si>
  <si>
    <r>
      <t>PROCIJENJENA VRIJEDNOST /</t>
    </r>
    <r>
      <rPr>
        <b/>
        <sz val="10"/>
        <rFont val="Calibri"/>
        <family val="2"/>
        <charset val="238"/>
      </rPr>
      <t>€</t>
    </r>
    <r>
      <rPr>
        <b/>
        <sz val="10"/>
        <rFont val="Arial Narrow"/>
        <family val="2"/>
        <charset val="238"/>
      </rPr>
      <t>/</t>
    </r>
  </si>
  <si>
    <r>
      <t xml:space="preserve">PROCIJENJENA  JEDINIČNA NABAVNA CIJENA </t>
    </r>
    <r>
      <rPr>
        <b/>
        <sz val="10"/>
        <rFont val="Arial Narrow"/>
        <family val="2"/>
        <charset val="238"/>
      </rPr>
      <t>/</t>
    </r>
    <r>
      <rPr>
        <b/>
        <sz val="10"/>
        <rFont val="Calibri"/>
        <family val="2"/>
        <charset val="238"/>
      </rPr>
      <t>€</t>
    </r>
    <r>
      <rPr>
        <b/>
        <sz val="8"/>
        <rFont val="Arial Narrow"/>
        <family val="2"/>
        <charset val="238"/>
      </rPr>
      <t>/</t>
    </r>
  </si>
  <si>
    <t>Specijalno vozilo za sakupljanje otpada 16 m3</t>
  </si>
  <si>
    <t>Kombi vozilo za odvojeno sakupljanje otpada s dizalicom</t>
  </si>
  <si>
    <t>Novo</t>
  </si>
  <si>
    <t>Nas server</t>
  </si>
  <si>
    <t>Računalno informatička oprema (računala, pisači, scanneri, licence, WI-FI...)</t>
  </si>
  <si>
    <t>PROCIJENJENO  /EUR/</t>
  </si>
  <si>
    <t>Novo - gospodarenje otpadom</t>
  </si>
  <si>
    <t xml:space="preserve">Popuna / gospodarenje otpadom </t>
  </si>
  <si>
    <t>Čipovi i oprema za elektronsku evidenciju odvoza komunalnog otpada</t>
  </si>
  <si>
    <t>Metalni kontejner 5 m3 otvoreni</t>
  </si>
  <si>
    <t>Metalni kontejner 7 m3 otvoreni</t>
  </si>
  <si>
    <t>Metalni kontejner 10 m3 otvoreni</t>
  </si>
  <si>
    <t>Novo i zamjena postojećih / odlagalište, Groblje K. Kralja, Upravna zgrada</t>
  </si>
  <si>
    <t>I. REBALANS PLANA NABAVE</t>
  </si>
  <si>
    <t>novo / integrativna radionica</t>
  </si>
  <si>
    <t>Uredski stolovi, stolci, oslonci za noge, držač za monitor</t>
  </si>
  <si>
    <t>kpl</t>
  </si>
  <si>
    <t>Metalni abroll kontejner 40 m3</t>
  </si>
  <si>
    <t>Komunalno vozilo za sakupljanje otpada 8 m3</t>
  </si>
  <si>
    <t>II. REBALANS PLANA NABAVE</t>
  </si>
  <si>
    <r>
      <t xml:space="preserve">Metalne </t>
    </r>
    <r>
      <rPr>
        <strike/>
        <sz val="8"/>
        <rFont val="Arial Narrow"/>
        <family val="2"/>
        <charset val="238"/>
      </rPr>
      <t xml:space="preserve">skladišne police za granit  </t>
    </r>
    <r>
      <rPr>
        <sz val="8"/>
        <rFont val="Arial Narrow"/>
        <family val="2"/>
        <charset val="238"/>
      </rPr>
      <t>za arhivu u Industrijskoj ul.</t>
    </r>
  </si>
  <si>
    <t>Rasipač soli i pijeska 1000 L s hidraulikom</t>
  </si>
  <si>
    <t>Popuna / zimska služba</t>
  </si>
  <si>
    <t>Cerade za kontejner</t>
  </si>
  <si>
    <t>III. REBALANS PLANA NABAVE SREDSTAVA RADA ZA 2024. GODINU</t>
  </si>
  <si>
    <t xml:space="preserve"> III. REBALANS PLANA NABAVE SREDSTAVA RADA 2024.</t>
  </si>
  <si>
    <t>Požega, prosinac 2024. g.</t>
  </si>
  <si>
    <t>III.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</si>
  <si>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U Požegi, 16.12.2024. g.</t>
  </si>
  <si>
    <t>III. REBALANS PLANA NABAVE</t>
  </si>
  <si>
    <t xml:space="preserve">Zamjena za dotrajali / javna higijena </t>
  </si>
  <si>
    <t>Motorna kosilica</t>
  </si>
  <si>
    <t>Kamere za obnovu i dogradnju sustava na odlagalištu Vinogradine, Groblju K.Kralja i Upravnoj zgradi</t>
  </si>
  <si>
    <t>Uredski ormari</t>
  </si>
  <si>
    <t>popuna / odjel za održavanje sustava grijanja, dimnjačarstvo i stanoupravljanje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</si>
</sst>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strike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22" fillId="0" borderId="5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center"/>
    </xf>
    <xf numFmtId="0" fontId="27" fillId="0" borderId="2" xfId="0" applyFont="1" applyBorder="1" applyAlignment="1">
      <alignment vertical="center" wrapText="1"/>
    </xf>
    <xf numFmtId="3" fontId="25" fillId="1" borderId="2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0"/>
  <sheetViews>
    <sheetView tabSelected="1" topLeftCell="A43" zoomScaleNormal="100" workbookViewId="0">
      <selection activeCell="Q30" sqref="Q30"/>
    </sheetView>
  </sheetViews>
  <sheetFormatPr defaultColWidth="9.140625" defaultRowHeight="12.75" x14ac:dyDescent="0.2"/>
  <cols>
    <col min="1" max="1" width="4.140625" style="2" customWidth="1"/>
    <col min="2" max="2" width="35.1406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7.5703125" style="2" customWidth="1"/>
    <col min="8" max="8" width="11.140625" style="4" customWidth="1"/>
    <col min="9" max="9" width="11.42578125" style="4" customWidth="1"/>
    <col min="10" max="10" width="7.5703125" style="2" customWidth="1"/>
    <col min="11" max="11" width="11.140625" style="4" customWidth="1"/>
    <col min="12" max="12" width="11.42578125" style="4" customWidth="1"/>
    <col min="13" max="13" width="25.28515625" style="4" customWidth="1"/>
    <col min="14" max="14" width="11.7109375" style="2" customWidth="1"/>
    <col min="15" max="16" width="11.5703125" style="15" customWidth="1"/>
    <col min="17" max="17" width="11.5703125" style="2" customWidth="1"/>
    <col min="18" max="16384" width="9.140625" style="2"/>
  </cols>
  <sheetData>
    <row r="1" spans="1:22" s="45" customFormat="1" ht="11.1" customHeight="1" x14ac:dyDescent="0.2">
      <c r="A1" s="40"/>
      <c r="B1" s="41"/>
      <c r="C1" s="42"/>
      <c r="D1" s="43"/>
      <c r="E1" s="44"/>
      <c r="F1" s="44"/>
      <c r="G1" s="43"/>
      <c r="H1" s="44"/>
      <c r="I1" s="44"/>
      <c r="J1" s="43"/>
      <c r="K1" s="44"/>
      <c r="L1" s="44"/>
      <c r="M1" s="44"/>
      <c r="O1" s="46"/>
      <c r="P1" s="46"/>
    </row>
    <row r="2" spans="1:22" s="45" customFormat="1" ht="11.1" customHeight="1" x14ac:dyDescent="0.2">
      <c r="A2" s="40"/>
      <c r="B2" s="41"/>
      <c r="C2" s="42"/>
      <c r="D2" s="47"/>
      <c r="E2" s="48"/>
      <c r="F2" s="48"/>
      <c r="G2" s="47"/>
      <c r="H2" s="48"/>
      <c r="I2" s="48"/>
      <c r="J2" s="47"/>
      <c r="K2" s="48"/>
      <c r="L2" s="48"/>
      <c r="M2" s="48"/>
      <c r="O2" s="46"/>
      <c r="P2" s="46"/>
    </row>
    <row r="3" spans="1:22" s="45" customFormat="1" ht="11.1" customHeight="1" x14ac:dyDescent="0.2">
      <c r="A3" s="49"/>
      <c r="C3" s="50"/>
      <c r="E3" s="51"/>
      <c r="F3" s="51"/>
      <c r="H3" s="51"/>
      <c r="I3" s="51"/>
      <c r="K3" s="51"/>
      <c r="L3" s="51"/>
      <c r="M3" s="51"/>
      <c r="O3" s="46"/>
      <c r="P3" s="46"/>
    </row>
    <row r="4" spans="1:22" s="41" customFormat="1" ht="11.1" customHeight="1" x14ac:dyDescent="0.2">
      <c r="A4" s="40"/>
      <c r="C4" s="42"/>
      <c r="E4" s="52"/>
      <c r="F4" s="52"/>
      <c r="H4" s="52"/>
      <c r="I4" s="52"/>
      <c r="K4" s="52"/>
      <c r="L4" s="52"/>
      <c r="M4" s="52"/>
      <c r="O4" s="46"/>
      <c r="P4" s="46"/>
    </row>
    <row r="5" spans="1:22" s="57" customFormat="1" ht="11.1" customHeight="1" x14ac:dyDescent="0.2">
      <c r="A5" s="53" t="s">
        <v>34</v>
      </c>
      <c r="B5" s="54"/>
      <c r="C5" s="55"/>
      <c r="D5" s="54"/>
      <c r="E5" s="56"/>
      <c r="F5" s="56"/>
      <c r="G5" s="54"/>
      <c r="H5" s="56"/>
      <c r="I5" s="56"/>
      <c r="J5" s="54"/>
      <c r="K5" s="56"/>
      <c r="L5" s="56"/>
      <c r="M5" s="56"/>
      <c r="O5" s="46"/>
      <c r="P5" s="46"/>
    </row>
    <row r="6" spans="1:22" s="57" customFormat="1" ht="11.1" customHeight="1" x14ac:dyDescent="0.2">
      <c r="A6" s="123"/>
      <c r="C6" s="124"/>
      <c r="E6" s="125"/>
      <c r="F6" s="125"/>
      <c r="H6" s="125"/>
      <c r="I6" s="125"/>
      <c r="K6" s="125"/>
      <c r="L6" s="125"/>
      <c r="M6" s="125"/>
      <c r="O6" s="46"/>
      <c r="P6" s="46"/>
    </row>
    <row r="7" spans="1:22" s="1" customFormat="1" ht="15.75" customHeight="1" x14ac:dyDescent="0.2">
      <c r="A7" s="143" t="s">
        <v>91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O7" s="14"/>
      <c r="P7" s="14"/>
    </row>
    <row r="8" spans="1:22" ht="14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2" s="1" customFormat="1" ht="117.75" customHeight="1" x14ac:dyDescent="0.2">
      <c r="A9" s="144" t="s">
        <v>94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O9" s="14"/>
      <c r="P9" s="14"/>
    </row>
    <row r="10" spans="1:22" s="1" customFormat="1" ht="11.2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O10" s="149"/>
      <c r="P10" s="149"/>
    </row>
    <row r="11" spans="1:22" ht="21.75" customHeight="1" x14ac:dyDescent="0.2">
      <c r="A11" s="12"/>
      <c r="B11" s="12"/>
      <c r="C11" s="12"/>
      <c r="D11" s="147" t="s">
        <v>80</v>
      </c>
      <c r="E11" s="148"/>
      <c r="F11" s="148"/>
      <c r="G11" s="147" t="s">
        <v>86</v>
      </c>
      <c r="H11" s="148"/>
      <c r="I11" s="148"/>
      <c r="J11" s="147" t="s">
        <v>96</v>
      </c>
      <c r="K11" s="148"/>
      <c r="L11" s="148"/>
      <c r="M11" s="12"/>
      <c r="P11" s="17"/>
      <c r="Q11" s="34"/>
    </row>
    <row r="12" spans="1:22" s="63" customFormat="1" ht="54.75" customHeight="1" x14ac:dyDescent="0.2">
      <c r="A12" s="60" t="s">
        <v>0</v>
      </c>
      <c r="B12" s="60" t="s">
        <v>27</v>
      </c>
      <c r="C12" s="60" t="s">
        <v>1</v>
      </c>
      <c r="D12" s="60" t="s">
        <v>2</v>
      </c>
      <c r="E12" s="61" t="s">
        <v>66</v>
      </c>
      <c r="F12" s="61" t="s">
        <v>65</v>
      </c>
      <c r="G12" s="60" t="s">
        <v>2</v>
      </c>
      <c r="H12" s="61" t="s">
        <v>66</v>
      </c>
      <c r="I12" s="61" t="s">
        <v>65</v>
      </c>
      <c r="J12" s="60" t="s">
        <v>2</v>
      </c>
      <c r="K12" s="61" t="s">
        <v>66</v>
      </c>
      <c r="L12" s="61" t="s">
        <v>65</v>
      </c>
      <c r="M12" s="62" t="s">
        <v>3</v>
      </c>
      <c r="O12" s="64"/>
      <c r="P12" s="64"/>
    </row>
    <row r="13" spans="1:22" s="66" customFormat="1" ht="12.75" customHeight="1" x14ac:dyDescent="0.2">
      <c r="A13" s="65">
        <v>1</v>
      </c>
      <c r="B13" s="65">
        <v>2</v>
      </c>
      <c r="C13" s="65">
        <v>3</v>
      </c>
      <c r="D13" s="65">
        <v>4</v>
      </c>
      <c r="E13" s="65">
        <v>5</v>
      </c>
      <c r="F13" s="65">
        <v>6</v>
      </c>
      <c r="G13" s="65">
        <v>7</v>
      </c>
      <c r="H13" s="65">
        <v>8</v>
      </c>
      <c r="I13" s="65">
        <v>9</v>
      </c>
      <c r="J13" s="65">
        <v>10</v>
      </c>
      <c r="K13" s="65">
        <v>11</v>
      </c>
      <c r="L13" s="65">
        <v>12</v>
      </c>
      <c r="M13" s="65">
        <v>13</v>
      </c>
      <c r="O13" s="13"/>
      <c r="P13" s="13"/>
    </row>
    <row r="14" spans="1:22" s="11" customFormat="1" ht="15" customHeight="1" x14ac:dyDescent="0.2">
      <c r="A14" s="67" t="s">
        <v>4</v>
      </c>
      <c r="B14" s="145" t="s">
        <v>5</v>
      </c>
      <c r="C14" s="145"/>
      <c r="D14" s="68"/>
      <c r="E14" s="68"/>
      <c r="F14" s="68"/>
      <c r="G14" s="68"/>
      <c r="H14" s="68"/>
      <c r="I14" s="68"/>
      <c r="J14" s="68"/>
      <c r="K14" s="68"/>
      <c r="L14" s="68"/>
      <c r="M14" s="28"/>
      <c r="O14" s="13"/>
      <c r="P14" s="13"/>
    </row>
    <row r="15" spans="1:22" s="73" customFormat="1" ht="23.25" customHeight="1" x14ac:dyDescent="0.2">
      <c r="A15" s="69">
        <v>1</v>
      </c>
      <c r="B15" s="70" t="s">
        <v>67</v>
      </c>
      <c r="C15" s="69" t="s">
        <v>6</v>
      </c>
      <c r="D15" s="69">
        <v>1</v>
      </c>
      <c r="E15" s="71">
        <v>254000</v>
      </c>
      <c r="F15" s="72">
        <v>254000</v>
      </c>
      <c r="G15" s="69">
        <v>1</v>
      </c>
      <c r="H15" s="71">
        <v>254000</v>
      </c>
      <c r="I15" s="72">
        <v>254000</v>
      </c>
      <c r="J15" s="69">
        <v>1</v>
      </c>
      <c r="K15" s="71">
        <v>254000</v>
      </c>
      <c r="L15" s="72">
        <v>254000</v>
      </c>
      <c r="M15" s="127" t="s">
        <v>59</v>
      </c>
      <c r="O15" s="13"/>
      <c r="P15" s="13"/>
      <c r="Q15" s="36"/>
      <c r="R15" s="87"/>
      <c r="V15" s="87"/>
    </row>
    <row r="16" spans="1:22" s="73" customFormat="1" ht="21" customHeight="1" x14ac:dyDescent="0.2">
      <c r="A16" s="69">
        <v>2</v>
      </c>
      <c r="B16" s="70" t="s">
        <v>85</v>
      </c>
      <c r="C16" s="69" t="s">
        <v>6</v>
      </c>
      <c r="D16" s="69">
        <v>1</v>
      </c>
      <c r="E16" s="71">
        <v>156000</v>
      </c>
      <c r="F16" s="72">
        <v>156000</v>
      </c>
      <c r="G16" s="69">
        <v>1</v>
      </c>
      <c r="H16" s="71">
        <v>156000</v>
      </c>
      <c r="I16" s="72">
        <v>156000</v>
      </c>
      <c r="J16" s="69">
        <v>1</v>
      </c>
      <c r="K16" s="71">
        <v>156000</v>
      </c>
      <c r="L16" s="72">
        <v>156000</v>
      </c>
      <c r="M16" s="127" t="s">
        <v>59</v>
      </c>
      <c r="O16" s="13"/>
      <c r="P16" s="13"/>
      <c r="Q16" s="36"/>
      <c r="R16" s="87"/>
      <c r="V16" s="87"/>
    </row>
    <row r="17" spans="1:18" s="73" customFormat="1" ht="21" customHeight="1" x14ac:dyDescent="0.2">
      <c r="A17" s="69">
        <v>3</v>
      </c>
      <c r="B17" s="70" t="s">
        <v>68</v>
      </c>
      <c r="C17" s="69" t="s">
        <v>6</v>
      </c>
      <c r="D17" s="69">
        <v>1</v>
      </c>
      <c r="E17" s="71">
        <v>80000</v>
      </c>
      <c r="F17" s="72">
        <f>D17*E17</f>
        <v>80000</v>
      </c>
      <c r="G17" s="69">
        <v>1</v>
      </c>
      <c r="H17" s="71">
        <v>80000</v>
      </c>
      <c r="I17" s="72">
        <f>G17*H17</f>
        <v>80000</v>
      </c>
      <c r="J17" s="69">
        <v>1</v>
      </c>
      <c r="K17" s="71">
        <v>0</v>
      </c>
      <c r="L17" s="72">
        <f>J17*K17</f>
        <v>0</v>
      </c>
      <c r="M17" s="127" t="s">
        <v>59</v>
      </c>
      <c r="O17" s="13"/>
      <c r="P17" s="13"/>
      <c r="Q17" s="36"/>
      <c r="R17" s="87"/>
    </row>
    <row r="18" spans="1:18" s="73" customFormat="1" ht="17.25" customHeight="1" x14ac:dyDescent="0.2">
      <c r="A18" s="69">
        <v>4</v>
      </c>
      <c r="B18" s="70" t="s">
        <v>52</v>
      </c>
      <c r="C18" s="69" t="s">
        <v>6</v>
      </c>
      <c r="D18" s="69">
        <v>2</v>
      </c>
      <c r="E18" s="71">
        <v>25000</v>
      </c>
      <c r="F18" s="72">
        <f>E18*D18</f>
        <v>50000</v>
      </c>
      <c r="G18" s="69">
        <v>2</v>
      </c>
      <c r="H18" s="71">
        <v>25000</v>
      </c>
      <c r="I18" s="72">
        <f>H18*G18</f>
        <v>50000</v>
      </c>
      <c r="J18" s="69">
        <v>2</v>
      </c>
      <c r="K18" s="71">
        <v>26000</v>
      </c>
      <c r="L18" s="72">
        <f>K18*J18</f>
        <v>52000</v>
      </c>
      <c r="M18" s="70" t="s">
        <v>69</v>
      </c>
      <c r="O18" s="13"/>
      <c r="P18" s="13"/>
      <c r="Q18" s="36"/>
      <c r="R18" s="87"/>
    </row>
    <row r="19" spans="1:18" s="76" customFormat="1" ht="15" customHeight="1" x14ac:dyDescent="0.2">
      <c r="A19" s="146" t="s">
        <v>8</v>
      </c>
      <c r="B19" s="146"/>
      <c r="C19" s="146"/>
      <c r="D19" s="74"/>
      <c r="E19" s="74"/>
      <c r="F19" s="74">
        <f>SUM(F15:F18)</f>
        <v>540000</v>
      </c>
      <c r="G19" s="74"/>
      <c r="H19" s="74"/>
      <c r="I19" s="74">
        <f>SUM(I15:I18)</f>
        <v>540000</v>
      </c>
      <c r="J19" s="74"/>
      <c r="K19" s="74"/>
      <c r="L19" s="74">
        <f>SUM(L15:L18)</f>
        <v>462000</v>
      </c>
      <c r="M19" s="75"/>
      <c r="O19" s="13"/>
      <c r="P19" s="13"/>
      <c r="Q19" s="36"/>
    </row>
    <row r="20" spans="1:18" s="73" customFormat="1" ht="20.25" customHeight="1" x14ac:dyDescent="0.2">
      <c r="A20" s="77"/>
      <c r="B20" s="78"/>
      <c r="C20" s="77"/>
      <c r="D20" s="78"/>
      <c r="E20" s="79"/>
      <c r="F20" s="80"/>
      <c r="G20" s="78"/>
      <c r="H20" s="79"/>
      <c r="I20" s="80"/>
      <c r="J20" s="78"/>
      <c r="K20" s="79"/>
      <c r="L20" s="80"/>
      <c r="M20" s="78"/>
      <c r="O20" s="13"/>
      <c r="P20" s="13"/>
      <c r="Q20" s="35"/>
    </row>
    <row r="21" spans="1:18" s="11" customFormat="1" ht="15" customHeight="1" x14ac:dyDescent="0.2">
      <c r="A21" s="81" t="s">
        <v>9</v>
      </c>
      <c r="B21" s="82" t="s">
        <v>10</v>
      </c>
      <c r="C21" s="82"/>
      <c r="D21" s="83"/>
      <c r="E21" s="84"/>
      <c r="F21" s="74"/>
      <c r="G21" s="83"/>
      <c r="H21" s="84"/>
      <c r="I21" s="74"/>
      <c r="J21" s="83"/>
      <c r="K21" s="84"/>
      <c r="L21" s="74"/>
      <c r="M21" s="85"/>
      <c r="O21" s="13"/>
      <c r="P21" s="13"/>
      <c r="Q21" s="35"/>
    </row>
    <row r="22" spans="1:18" s="73" customFormat="1" ht="21" customHeight="1" x14ac:dyDescent="0.2">
      <c r="A22" s="86">
        <v>1</v>
      </c>
      <c r="B22" s="70" t="s">
        <v>41</v>
      </c>
      <c r="C22" s="69" t="s">
        <v>6</v>
      </c>
      <c r="D22" s="69">
        <v>60</v>
      </c>
      <c r="E22" s="122">
        <v>600</v>
      </c>
      <c r="F22" s="72">
        <f>D22*E22</f>
        <v>36000</v>
      </c>
      <c r="G22" s="69">
        <v>60</v>
      </c>
      <c r="H22" s="122">
        <v>600</v>
      </c>
      <c r="I22" s="72">
        <f>G22*H22</f>
        <v>36000</v>
      </c>
      <c r="J22" s="69">
        <v>60</v>
      </c>
      <c r="K22" s="122">
        <v>600</v>
      </c>
      <c r="L22" s="72">
        <f>J22*K22</f>
        <v>36000</v>
      </c>
      <c r="M22" s="70" t="s">
        <v>31</v>
      </c>
      <c r="N22" s="87"/>
      <c r="O22" s="13"/>
      <c r="P22" s="13"/>
      <c r="Q22" s="35"/>
    </row>
    <row r="23" spans="1:18" s="73" customFormat="1" ht="21" customHeight="1" x14ac:dyDescent="0.2">
      <c r="A23" s="86">
        <v>2</v>
      </c>
      <c r="B23" s="70" t="s">
        <v>60</v>
      </c>
      <c r="C23" s="69" t="s">
        <v>6</v>
      </c>
      <c r="D23" s="69">
        <v>20</v>
      </c>
      <c r="E23" s="122">
        <v>625</v>
      </c>
      <c r="F23" s="72">
        <f>D23*E23</f>
        <v>12500</v>
      </c>
      <c r="G23" s="69">
        <v>20</v>
      </c>
      <c r="H23" s="122">
        <v>625</v>
      </c>
      <c r="I23" s="72">
        <f>G23*H23</f>
        <v>12500</v>
      </c>
      <c r="J23" s="69">
        <v>20</v>
      </c>
      <c r="K23" s="122">
        <v>625</v>
      </c>
      <c r="L23" s="72">
        <f>J23*K23</f>
        <v>12500</v>
      </c>
      <c r="M23" s="70" t="s">
        <v>31</v>
      </c>
      <c r="N23" s="87"/>
      <c r="O23" s="13"/>
      <c r="P23" s="13"/>
      <c r="Q23" s="35"/>
    </row>
    <row r="24" spans="1:18" s="73" customFormat="1" ht="21" customHeight="1" x14ac:dyDescent="0.2">
      <c r="A24" s="86">
        <v>3</v>
      </c>
      <c r="B24" s="70" t="s">
        <v>42</v>
      </c>
      <c r="C24" s="69" t="s">
        <v>6</v>
      </c>
      <c r="D24" s="69">
        <v>400</v>
      </c>
      <c r="E24" s="122">
        <v>22</v>
      </c>
      <c r="F24" s="72">
        <f>D24*E24</f>
        <v>8800</v>
      </c>
      <c r="G24" s="69">
        <v>400</v>
      </c>
      <c r="H24" s="122">
        <v>22</v>
      </c>
      <c r="I24" s="72">
        <f>G24*H24</f>
        <v>8800</v>
      </c>
      <c r="J24" s="69">
        <v>400</v>
      </c>
      <c r="K24" s="122">
        <v>22</v>
      </c>
      <c r="L24" s="72">
        <f>J24*K24</f>
        <v>8800</v>
      </c>
      <c r="M24" s="70" t="s">
        <v>35</v>
      </c>
      <c r="O24" s="13"/>
      <c r="P24" s="13"/>
      <c r="Q24" s="35"/>
    </row>
    <row r="25" spans="1:18" s="73" customFormat="1" ht="21" customHeight="1" x14ac:dyDescent="0.2">
      <c r="A25" s="86">
        <v>4</v>
      </c>
      <c r="B25" s="70" t="s">
        <v>56</v>
      </c>
      <c r="C25" s="69" t="s">
        <v>21</v>
      </c>
      <c r="D25" s="69">
        <v>50</v>
      </c>
      <c r="E25" s="122">
        <v>23</v>
      </c>
      <c r="F25" s="72">
        <f t="shared" ref="F25:F30" si="0">D25*E25</f>
        <v>1150</v>
      </c>
      <c r="G25" s="69">
        <v>50</v>
      </c>
      <c r="H25" s="122">
        <v>23</v>
      </c>
      <c r="I25" s="72">
        <f t="shared" ref="I25:I30" si="1">G25*H25</f>
        <v>1150</v>
      </c>
      <c r="J25" s="69">
        <v>50</v>
      </c>
      <c r="K25" s="122">
        <v>23</v>
      </c>
      <c r="L25" s="72">
        <f t="shared" ref="L25:L30" si="2">J25*K25</f>
        <v>1150</v>
      </c>
      <c r="M25" s="70" t="s">
        <v>35</v>
      </c>
      <c r="O25" s="13"/>
      <c r="P25" s="13"/>
      <c r="Q25" s="35"/>
    </row>
    <row r="26" spans="1:18" s="73" customFormat="1" ht="21" customHeight="1" x14ac:dyDescent="0.2">
      <c r="A26" s="86">
        <v>5</v>
      </c>
      <c r="B26" s="70" t="s">
        <v>57</v>
      </c>
      <c r="C26" s="69" t="s">
        <v>21</v>
      </c>
      <c r="D26" s="69">
        <v>20</v>
      </c>
      <c r="E26" s="122">
        <v>22</v>
      </c>
      <c r="F26" s="72">
        <f t="shared" si="0"/>
        <v>440</v>
      </c>
      <c r="G26" s="69">
        <v>20</v>
      </c>
      <c r="H26" s="122">
        <v>22</v>
      </c>
      <c r="I26" s="72">
        <f t="shared" si="1"/>
        <v>440</v>
      </c>
      <c r="J26" s="69">
        <v>20</v>
      </c>
      <c r="K26" s="122">
        <v>22</v>
      </c>
      <c r="L26" s="72">
        <f t="shared" si="2"/>
        <v>440</v>
      </c>
      <c r="M26" s="70" t="s">
        <v>35</v>
      </c>
      <c r="O26" s="13"/>
      <c r="P26" s="13"/>
      <c r="Q26" s="35"/>
    </row>
    <row r="27" spans="1:18" s="73" customFormat="1" ht="21" customHeight="1" x14ac:dyDescent="0.2">
      <c r="A27" s="86">
        <v>6</v>
      </c>
      <c r="B27" s="70" t="s">
        <v>84</v>
      </c>
      <c r="C27" s="69" t="s">
        <v>21</v>
      </c>
      <c r="D27" s="69">
        <v>2</v>
      </c>
      <c r="E27" s="71">
        <v>8580</v>
      </c>
      <c r="F27" s="72">
        <f t="shared" si="0"/>
        <v>17160</v>
      </c>
      <c r="G27" s="69">
        <v>2</v>
      </c>
      <c r="H27" s="71">
        <v>8580</v>
      </c>
      <c r="I27" s="72">
        <f t="shared" si="1"/>
        <v>17160</v>
      </c>
      <c r="J27" s="69">
        <v>2</v>
      </c>
      <c r="K27" s="71">
        <v>8580</v>
      </c>
      <c r="L27" s="72">
        <f t="shared" si="2"/>
        <v>17160</v>
      </c>
      <c r="M27" s="70" t="s">
        <v>73</v>
      </c>
      <c r="N27" s="87"/>
      <c r="O27" s="13"/>
      <c r="P27" s="13"/>
      <c r="Q27" s="35"/>
      <c r="R27" s="87"/>
    </row>
    <row r="28" spans="1:18" s="73" customFormat="1" ht="21" customHeight="1" x14ac:dyDescent="0.2">
      <c r="A28" s="86">
        <v>7</v>
      </c>
      <c r="B28" s="70" t="s">
        <v>76</v>
      </c>
      <c r="C28" s="69" t="s">
        <v>21</v>
      </c>
      <c r="D28" s="69">
        <v>2</v>
      </c>
      <c r="E28" s="71">
        <v>800</v>
      </c>
      <c r="F28" s="72">
        <f t="shared" si="0"/>
        <v>1600</v>
      </c>
      <c r="G28" s="69">
        <v>2</v>
      </c>
      <c r="H28" s="71">
        <v>800</v>
      </c>
      <c r="I28" s="72">
        <f t="shared" si="1"/>
        <v>1600</v>
      </c>
      <c r="J28" s="69">
        <v>2</v>
      </c>
      <c r="K28" s="71">
        <v>800</v>
      </c>
      <c r="L28" s="72">
        <f t="shared" si="2"/>
        <v>1600</v>
      </c>
      <c r="M28" s="70" t="s">
        <v>35</v>
      </c>
      <c r="O28" s="13"/>
      <c r="P28" s="13"/>
      <c r="Q28" s="35"/>
      <c r="R28" s="87"/>
    </row>
    <row r="29" spans="1:18" s="73" customFormat="1" ht="21" customHeight="1" x14ac:dyDescent="0.2">
      <c r="A29" s="86">
        <v>8</v>
      </c>
      <c r="B29" s="70" t="s">
        <v>77</v>
      </c>
      <c r="C29" s="69" t="s">
        <v>21</v>
      </c>
      <c r="D29" s="69">
        <v>5</v>
      </c>
      <c r="E29" s="71">
        <v>1050</v>
      </c>
      <c r="F29" s="72">
        <f t="shared" si="0"/>
        <v>5250</v>
      </c>
      <c r="G29" s="69">
        <v>5</v>
      </c>
      <c r="H29" s="71">
        <v>1050</v>
      </c>
      <c r="I29" s="72">
        <f t="shared" si="1"/>
        <v>5250</v>
      </c>
      <c r="J29" s="69">
        <v>5</v>
      </c>
      <c r="K29" s="71">
        <v>1050</v>
      </c>
      <c r="L29" s="72">
        <f t="shared" si="2"/>
        <v>5250</v>
      </c>
      <c r="M29" s="70" t="s">
        <v>35</v>
      </c>
      <c r="O29" s="13"/>
      <c r="P29" s="13"/>
      <c r="Q29" s="35"/>
      <c r="R29" s="87"/>
    </row>
    <row r="30" spans="1:18" s="73" customFormat="1" ht="21" customHeight="1" x14ac:dyDescent="0.2">
      <c r="A30" s="86">
        <v>9</v>
      </c>
      <c r="B30" s="70" t="s">
        <v>78</v>
      </c>
      <c r="C30" s="69" t="s">
        <v>21</v>
      </c>
      <c r="D30" s="69">
        <v>3</v>
      </c>
      <c r="E30" s="71">
        <v>1500</v>
      </c>
      <c r="F30" s="72">
        <f t="shared" si="0"/>
        <v>4500</v>
      </c>
      <c r="G30" s="69">
        <v>3</v>
      </c>
      <c r="H30" s="71">
        <v>1500</v>
      </c>
      <c r="I30" s="72">
        <f t="shared" si="1"/>
        <v>4500</v>
      </c>
      <c r="J30" s="69">
        <v>3</v>
      </c>
      <c r="K30" s="71">
        <v>1500</v>
      </c>
      <c r="L30" s="72">
        <f t="shared" si="2"/>
        <v>4500</v>
      </c>
      <c r="M30" s="70" t="s">
        <v>73</v>
      </c>
      <c r="N30" s="87"/>
      <c r="O30" s="13"/>
      <c r="P30" s="13"/>
      <c r="Q30" s="35"/>
      <c r="R30" s="87"/>
    </row>
    <row r="31" spans="1:18" s="73" customFormat="1" ht="19.5" customHeight="1" x14ac:dyDescent="0.2">
      <c r="A31" s="86">
        <v>10</v>
      </c>
      <c r="B31" s="70" t="s">
        <v>50</v>
      </c>
      <c r="C31" s="69" t="s">
        <v>7</v>
      </c>
      <c r="D31" s="69"/>
      <c r="E31" s="71">
        <v>9200</v>
      </c>
      <c r="F31" s="72">
        <f>E31</f>
        <v>9200</v>
      </c>
      <c r="G31" s="69"/>
      <c r="H31" s="71">
        <v>9200</v>
      </c>
      <c r="I31" s="72">
        <f>H31</f>
        <v>9200</v>
      </c>
      <c r="J31" s="69"/>
      <c r="K31" s="71">
        <v>9200</v>
      </c>
      <c r="L31" s="72">
        <f>K31</f>
        <v>9200</v>
      </c>
      <c r="M31" s="70" t="s">
        <v>38</v>
      </c>
      <c r="N31" s="88"/>
      <c r="O31" s="13"/>
      <c r="P31" s="13"/>
      <c r="Q31" s="35"/>
    </row>
    <row r="32" spans="1:18" s="73" customFormat="1" ht="18.75" customHeight="1" x14ac:dyDescent="0.2">
      <c r="A32" s="86">
        <v>11</v>
      </c>
      <c r="B32" s="70" t="s">
        <v>43</v>
      </c>
      <c r="C32" s="69" t="s">
        <v>7</v>
      </c>
      <c r="D32" s="69"/>
      <c r="E32" s="71">
        <v>2000</v>
      </c>
      <c r="F32" s="72">
        <f>E32</f>
        <v>2000</v>
      </c>
      <c r="G32" s="69"/>
      <c r="H32" s="71">
        <v>2000</v>
      </c>
      <c r="I32" s="72">
        <f>H32</f>
        <v>2000</v>
      </c>
      <c r="J32" s="69"/>
      <c r="K32" s="71">
        <v>1880</v>
      </c>
      <c r="L32" s="72">
        <f>K32</f>
        <v>1880</v>
      </c>
      <c r="M32" s="70" t="s">
        <v>36</v>
      </c>
      <c r="O32" s="13"/>
      <c r="P32" s="13"/>
      <c r="Q32" s="35"/>
    </row>
    <row r="33" spans="1:17" s="73" customFormat="1" ht="22.5" customHeight="1" x14ac:dyDescent="0.2">
      <c r="A33" s="86">
        <v>12</v>
      </c>
      <c r="B33" s="70" t="s">
        <v>47</v>
      </c>
      <c r="C33" s="69" t="s">
        <v>6</v>
      </c>
      <c r="D33" s="69">
        <v>1</v>
      </c>
      <c r="E33" s="71">
        <v>700</v>
      </c>
      <c r="F33" s="72">
        <f t="shared" ref="F33:F40" si="3">D33*E33</f>
        <v>700</v>
      </c>
      <c r="G33" s="69">
        <v>1</v>
      </c>
      <c r="H33" s="71">
        <v>700</v>
      </c>
      <c r="I33" s="72">
        <f t="shared" ref="I33:I42" si="4">G33*H33</f>
        <v>700</v>
      </c>
      <c r="J33" s="69">
        <v>1</v>
      </c>
      <c r="K33" s="71">
        <v>700</v>
      </c>
      <c r="L33" s="72">
        <f t="shared" ref="L33:L43" si="5">J33*K33</f>
        <v>700</v>
      </c>
      <c r="M33" s="70" t="s">
        <v>48</v>
      </c>
      <c r="O33" s="13"/>
      <c r="P33" s="13"/>
      <c r="Q33" s="35"/>
    </row>
    <row r="34" spans="1:17" s="73" customFormat="1" ht="24" customHeight="1" x14ac:dyDescent="0.2">
      <c r="A34" s="86">
        <v>13</v>
      </c>
      <c r="B34" s="70" t="s">
        <v>28</v>
      </c>
      <c r="C34" s="69" t="s">
        <v>6</v>
      </c>
      <c r="D34" s="69">
        <v>2</v>
      </c>
      <c r="E34" s="71">
        <v>700</v>
      </c>
      <c r="F34" s="72">
        <f t="shared" si="3"/>
        <v>1400</v>
      </c>
      <c r="G34" s="69">
        <v>2</v>
      </c>
      <c r="H34" s="71">
        <v>700</v>
      </c>
      <c r="I34" s="72">
        <f t="shared" si="4"/>
        <v>1400</v>
      </c>
      <c r="J34" s="69">
        <v>1</v>
      </c>
      <c r="K34" s="71">
        <v>800</v>
      </c>
      <c r="L34" s="72">
        <f t="shared" si="5"/>
        <v>800</v>
      </c>
      <c r="M34" s="70" t="s">
        <v>39</v>
      </c>
      <c r="O34" s="13"/>
      <c r="P34" s="13"/>
      <c r="Q34" s="35"/>
    </row>
    <row r="35" spans="1:17" s="73" customFormat="1" ht="18.75" customHeight="1" x14ac:dyDescent="0.2">
      <c r="A35" s="86">
        <v>14</v>
      </c>
      <c r="B35" s="70" t="s">
        <v>58</v>
      </c>
      <c r="C35" s="69" t="s">
        <v>21</v>
      </c>
      <c r="D35" s="69">
        <v>2</v>
      </c>
      <c r="E35" s="71">
        <v>700</v>
      </c>
      <c r="F35" s="72">
        <f t="shared" si="3"/>
        <v>1400</v>
      </c>
      <c r="G35" s="69">
        <v>2</v>
      </c>
      <c r="H35" s="71">
        <v>700</v>
      </c>
      <c r="I35" s="72">
        <f t="shared" si="4"/>
        <v>1400</v>
      </c>
      <c r="J35" s="69">
        <v>1</v>
      </c>
      <c r="K35" s="71">
        <v>700</v>
      </c>
      <c r="L35" s="72">
        <f t="shared" si="5"/>
        <v>700</v>
      </c>
      <c r="M35" s="70" t="s">
        <v>40</v>
      </c>
      <c r="O35" s="13"/>
      <c r="P35" s="13"/>
      <c r="Q35" s="35"/>
    </row>
    <row r="36" spans="1:17" s="73" customFormat="1" ht="24" customHeight="1" x14ac:dyDescent="0.2">
      <c r="A36" s="86">
        <v>15</v>
      </c>
      <c r="B36" s="70" t="s">
        <v>29</v>
      </c>
      <c r="C36" s="69" t="s">
        <v>7</v>
      </c>
      <c r="D36" s="69">
        <v>1</v>
      </c>
      <c r="E36" s="71">
        <v>5000</v>
      </c>
      <c r="F36" s="72">
        <f t="shared" si="3"/>
        <v>5000</v>
      </c>
      <c r="G36" s="69">
        <v>1</v>
      </c>
      <c r="H36" s="71">
        <v>5000</v>
      </c>
      <c r="I36" s="72">
        <f t="shared" si="4"/>
        <v>5000</v>
      </c>
      <c r="J36" s="69">
        <v>1</v>
      </c>
      <c r="K36" s="71">
        <v>4000</v>
      </c>
      <c r="L36" s="72">
        <f t="shared" si="5"/>
        <v>4000</v>
      </c>
      <c r="M36" s="70" t="s">
        <v>32</v>
      </c>
      <c r="O36" s="13"/>
      <c r="P36" s="13"/>
      <c r="Q36" s="35"/>
    </row>
    <row r="37" spans="1:17" s="73" customFormat="1" ht="23.25" customHeight="1" x14ac:dyDescent="0.2">
      <c r="A37" s="86">
        <v>16</v>
      </c>
      <c r="B37" s="70" t="s">
        <v>11</v>
      </c>
      <c r="C37" s="69" t="s">
        <v>7</v>
      </c>
      <c r="D37" s="69">
        <v>1</v>
      </c>
      <c r="E37" s="71">
        <v>38000</v>
      </c>
      <c r="F37" s="72">
        <f t="shared" si="3"/>
        <v>38000</v>
      </c>
      <c r="G37" s="69">
        <v>1</v>
      </c>
      <c r="H37" s="71">
        <v>38000</v>
      </c>
      <c r="I37" s="72">
        <f t="shared" si="4"/>
        <v>38000</v>
      </c>
      <c r="J37" s="69">
        <v>1</v>
      </c>
      <c r="K37" s="71">
        <v>38000</v>
      </c>
      <c r="L37" s="72">
        <f t="shared" si="5"/>
        <v>38000</v>
      </c>
      <c r="M37" s="70" t="s">
        <v>30</v>
      </c>
      <c r="N37" s="89"/>
      <c r="O37" s="90"/>
      <c r="P37" s="13"/>
      <c r="Q37" s="35"/>
    </row>
    <row r="38" spans="1:17" s="73" customFormat="1" ht="23.25" customHeight="1" x14ac:dyDescent="0.2">
      <c r="A38" s="86">
        <v>17</v>
      </c>
      <c r="B38" s="70" t="s">
        <v>54</v>
      </c>
      <c r="C38" s="69" t="s">
        <v>7</v>
      </c>
      <c r="D38" s="69">
        <v>1</v>
      </c>
      <c r="E38" s="71">
        <v>3000</v>
      </c>
      <c r="F38" s="72">
        <f t="shared" si="3"/>
        <v>3000</v>
      </c>
      <c r="G38" s="69">
        <v>1</v>
      </c>
      <c r="H38" s="71">
        <v>3000</v>
      </c>
      <c r="I38" s="72">
        <f t="shared" si="4"/>
        <v>3000</v>
      </c>
      <c r="J38" s="69">
        <v>1</v>
      </c>
      <c r="K38" s="71">
        <v>3000</v>
      </c>
      <c r="L38" s="72">
        <f t="shared" si="5"/>
        <v>3000</v>
      </c>
      <c r="M38" s="70" t="s">
        <v>30</v>
      </c>
      <c r="N38" s="89"/>
      <c r="O38" s="90"/>
      <c r="P38" s="13"/>
      <c r="Q38" s="35"/>
    </row>
    <row r="39" spans="1:17" s="73" customFormat="1" ht="23.25" customHeight="1" x14ac:dyDescent="0.2">
      <c r="A39" s="86">
        <v>18</v>
      </c>
      <c r="B39" s="70" t="s">
        <v>61</v>
      </c>
      <c r="C39" s="69" t="s">
        <v>7</v>
      </c>
      <c r="D39" s="69">
        <v>1</v>
      </c>
      <c r="E39" s="71">
        <v>8000</v>
      </c>
      <c r="F39" s="72">
        <f t="shared" si="3"/>
        <v>8000</v>
      </c>
      <c r="G39" s="69">
        <v>1</v>
      </c>
      <c r="H39" s="71">
        <v>8000</v>
      </c>
      <c r="I39" s="72">
        <f t="shared" si="4"/>
        <v>8000</v>
      </c>
      <c r="J39" s="69">
        <v>1</v>
      </c>
      <c r="K39" s="71">
        <v>8000</v>
      </c>
      <c r="L39" s="72">
        <f t="shared" si="5"/>
        <v>8000</v>
      </c>
      <c r="M39" s="70" t="s">
        <v>62</v>
      </c>
      <c r="N39" s="89"/>
      <c r="O39" s="90"/>
      <c r="P39" s="13"/>
      <c r="Q39" s="35"/>
    </row>
    <row r="40" spans="1:17" s="73" customFormat="1" ht="23.25" customHeight="1" x14ac:dyDescent="0.2">
      <c r="A40" s="86">
        <v>19</v>
      </c>
      <c r="B40" s="70" t="s">
        <v>75</v>
      </c>
      <c r="C40" s="69" t="s">
        <v>7</v>
      </c>
      <c r="D40" s="69">
        <v>1</v>
      </c>
      <c r="E40" s="71">
        <v>26000</v>
      </c>
      <c r="F40" s="72">
        <f t="shared" si="3"/>
        <v>26000</v>
      </c>
      <c r="G40" s="69">
        <v>1</v>
      </c>
      <c r="H40" s="71">
        <v>26000</v>
      </c>
      <c r="I40" s="72">
        <f t="shared" si="4"/>
        <v>26000</v>
      </c>
      <c r="J40" s="69">
        <v>1</v>
      </c>
      <c r="K40" s="71">
        <v>0</v>
      </c>
      <c r="L40" s="72">
        <f t="shared" si="5"/>
        <v>0</v>
      </c>
      <c r="M40" s="70" t="s">
        <v>74</v>
      </c>
      <c r="N40" s="89"/>
      <c r="O40" s="90"/>
      <c r="P40" s="13"/>
      <c r="Q40" s="35"/>
    </row>
    <row r="41" spans="1:17" s="73" customFormat="1" ht="19.5" customHeight="1" x14ac:dyDescent="0.2">
      <c r="A41" s="86">
        <v>20</v>
      </c>
      <c r="B41" s="70" t="s">
        <v>88</v>
      </c>
      <c r="C41" s="69" t="s">
        <v>21</v>
      </c>
      <c r="D41" s="69"/>
      <c r="E41" s="71"/>
      <c r="F41" s="72"/>
      <c r="G41" s="69">
        <v>1</v>
      </c>
      <c r="H41" s="71">
        <v>2750</v>
      </c>
      <c r="I41" s="72">
        <f t="shared" si="4"/>
        <v>2750</v>
      </c>
      <c r="J41" s="69">
        <v>1</v>
      </c>
      <c r="K41" s="71">
        <v>2750</v>
      </c>
      <c r="L41" s="72">
        <f t="shared" si="5"/>
        <v>2750</v>
      </c>
      <c r="M41" s="70" t="s">
        <v>89</v>
      </c>
      <c r="N41" s="89"/>
      <c r="O41" s="90"/>
      <c r="P41" s="13"/>
      <c r="Q41" s="35"/>
    </row>
    <row r="42" spans="1:17" s="73" customFormat="1" ht="18.75" customHeight="1" x14ac:dyDescent="0.2">
      <c r="A42" s="86">
        <v>21</v>
      </c>
      <c r="B42" s="70" t="s">
        <v>90</v>
      </c>
      <c r="C42" s="69" t="s">
        <v>21</v>
      </c>
      <c r="D42" s="69"/>
      <c r="E42" s="71"/>
      <c r="F42" s="72"/>
      <c r="G42" s="69">
        <v>1</v>
      </c>
      <c r="H42" s="71">
        <v>2720</v>
      </c>
      <c r="I42" s="72">
        <f t="shared" si="4"/>
        <v>2720</v>
      </c>
      <c r="J42" s="69">
        <v>1</v>
      </c>
      <c r="K42" s="71">
        <v>2720</v>
      </c>
      <c r="L42" s="72">
        <f t="shared" si="5"/>
        <v>2720</v>
      </c>
      <c r="M42" s="70" t="s">
        <v>35</v>
      </c>
      <c r="N42" s="89"/>
      <c r="O42" s="90"/>
      <c r="P42" s="13"/>
      <c r="Q42" s="35"/>
    </row>
    <row r="43" spans="1:17" s="73" customFormat="1" ht="18.75" customHeight="1" x14ac:dyDescent="0.2">
      <c r="A43" s="86">
        <v>22</v>
      </c>
      <c r="B43" s="70" t="s">
        <v>98</v>
      </c>
      <c r="C43" s="69" t="s">
        <v>21</v>
      </c>
      <c r="D43" s="69"/>
      <c r="E43" s="71"/>
      <c r="F43" s="72"/>
      <c r="G43" s="69"/>
      <c r="H43" s="71"/>
      <c r="I43" s="72"/>
      <c r="J43" s="69">
        <v>1</v>
      </c>
      <c r="K43" s="71">
        <v>1500</v>
      </c>
      <c r="L43" s="72">
        <f t="shared" si="5"/>
        <v>1500</v>
      </c>
      <c r="M43" s="70" t="s">
        <v>97</v>
      </c>
      <c r="N43" s="89"/>
      <c r="O43" s="90"/>
      <c r="P43" s="13"/>
      <c r="Q43" s="35"/>
    </row>
    <row r="44" spans="1:17" s="76" customFormat="1" ht="19.5" customHeight="1" x14ac:dyDescent="0.2">
      <c r="A44" s="146" t="s">
        <v>12</v>
      </c>
      <c r="B44" s="146"/>
      <c r="C44" s="146"/>
      <c r="D44" s="74"/>
      <c r="E44" s="74"/>
      <c r="F44" s="74">
        <f>SUM(F22:F40)</f>
        <v>182100</v>
      </c>
      <c r="G44" s="74"/>
      <c r="H44" s="74"/>
      <c r="I44" s="74">
        <f>SUM(I22:I42)</f>
        <v>187570</v>
      </c>
      <c r="J44" s="74"/>
      <c r="K44" s="74"/>
      <c r="L44" s="74">
        <f>SUM(L22:L43)</f>
        <v>160650</v>
      </c>
      <c r="M44" s="91"/>
      <c r="O44" s="13"/>
      <c r="P44" s="13"/>
      <c r="Q44" s="35"/>
    </row>
    <row r="45" spans="1:17" s="73" customFormat="1" ht="14.25" customHeight="1" x14ac:dyDescent="0.2">
      <c r="A45" s="92"/>
      <c r="B45" s="92"/>
      <c r="C45" s="92"/>
      <c r="D45" s="92"/>
      <c r="E45" s="92"/>
      <c r="F45" s="93"/>
      <c r="G45" s="92"/>
      <c r="H45" s="92"/>
      <c r="I45" s="93"/>
      <c r="J45" s="92"/>
      <c r="K45" s="92"/>
      <c r="L45" s="93"/>
      <c r="M45" s="78"/>
      <c r="O45" s="13"/>
      <c r="P45" s="13"/>
      <c r="Q45" s="35"/>
    </row>
    <row r="46" spans="1:17" s="7" customFormat="1" ht="15" customHeight="1" x14ac:dyDescent="0.2">
      <c r="A46" s="81" t="s">
        <v>13</v>
      </c>
      <c r="B46" s="142" t="s">
        <v>14</v>
      </c>
      <c r="C46" s="142"/>
      <c r="D46" s="83"/>
      <c r="E46" s="84"/>
      <c r="F46" s="74"/>
      <c r="G46" s="83"/>
      <c r="H46" s="84"/>
      <c r="I46" s="74"/>
      <c r="J46" s="83"/>
      <c r="K46" s="84"/>
      <c r="L46" s="74"/>
      <c r="M46" s="25"/>
      <c r="O46" s="14"/>
      <c r="P46" s="14"/>
      <c r="Q46" s="37"/>
    </row>
    <row r="47" spans="1:17" s="1" customFormat="1" ht="25.5" customHeight="1" x14ac:dyDescent="0.2">
      <c r="A47" s="69">
        <v>1</v>
      </c>
      <c r="B47" s="70" t="s">
        <v>71</v>
      </c>
      <c r="C47" s="69" t="s">
        <v>7</v>
      </c>
      <c r="D47" s="69">
        <v>1</v>
      </c>
      <c r="E47" s="71">
        <v>16000</v>
      </c>
      <c r="F47" s="72">
        <f>D47*E47</f>
        <v>16000</v>
      </c>
      <c r="G47" s="69">
        <v>1</v>
      </c>
      <c r="H47" s="71">
        <v>16000</v>
      </c>
      <c r="I47" s="72">
        <f>G47*H47</f>
        <v>16000</v>
      </c>
      <c r="J47" s="69">
        <v>1</v>
      </c>
      <c r="K47" s="71">
        <v>16000</v>
      </c>
      <c r="L47" s="72">
        <f>J47*K47</f>
        <v>16000</v>
      </c>
      <c r="M47" s="70" t="s">
        <v>33</v>
      </c>
      <c r="O47" s="14"/>
      <c r="P47" s="14"/>
      <c r="Q47" s="37"/>
    </row>
    <row r="48" spans="1:17" s="1" customFormat="1" ht="25.5" customHeight="1" x14ac:dyDescent="0.2">
      <c r="A48" s="69">
        <v>2</v>
      </c>
      <c r="B48" s="70" t="s">
        <v>99</v>
      </c>
      <c r="C48" s="69" t="s">
        <v>7</v>
      </c>
      <c r="D48" s="69">
        <v>9</v>
      </c>
      <c r="E48" s="71">
        <v>500</v>
      </c>
      <c r="F48" s="72">
        <f>D48*E48</f>
        <v>4500</v>
      </c>
      <c r="G48" s="69">
        <v>9</v>
      </c>
      <c r="H48" s="71">
        <v>500</v>
      </c>
      <c r="I48" s="72">
        <f>G48*H48</f>
        <v>4500</v>
      </c>
      <c r="J48" s="69">
        <v>1</v>
      </c>
      <c r="K48" s="71">
        <v>1700</v>
      </c>
      <c r="L48" s="72">
        <f>J48*K48</f>
        <v>1700</v>
      </c>
      <c r="M48" s="70" t="s">
        <v>79</v>
      </c>
      <c r="O48" s="14"/>
      <c r="P48" s="14"/>
      <c r="Q48" s="37"/>
    </row>
    <row r="49" spans="1:17" s="1" customFormat="1" ht="25.5" customHeight="1" x14ac:dyDescent="0.2">
      <c r="A49" s="69">
        <v>3</v>
      </c>
      <c r="B49" s="70" t="s">
        <v>70</v>
      </c>
      <c r="C49" s="69" t="s">
        <v>7</v>
      </c>
      <c r="D49" s="69">
        <v>1</v>
      </c>
      <c r="E49" s="71">
        <v>2500</v>
      </c>
      <c r="F49" s="72">
        <f>D49*E49</f>
        <v>2500</v>
      </c>
      <c r="G49" s="69">
        <v>1</v>
      </c>
      <c r="H49" s="71">
        <v>2500</v>
      </c>
      <c r="I49" s="72">
        <f>G49*H49</f>
        <v>2500</v>
      </c>
      <c r="J49" s="69">
        <v>1</v>
      </c>
      <c r="K49" s="71">
        <v>2200</v>
      </c>
      <c r="L49" s="72">
        <f>J49*K49</f>
        <v>2200</v>
      </c>
      <c r="M49" s="70" t="s">
        <v>49</v>
      </c>
      <c r="O49" s="14"/>
      <c r="P49" s="14"/>
      <c r="Q49" s="37"/>
    </row>
    <row r="50" spans="1:17" s="1" customFormat="1" ht="25.5" customHeight="1" x14ac:dyDescent="0.2">
      <c r="A50" s="69">
        <v>4</v>
      </c>
      <c r="B50" s="70" t="s">
        <v>87</v>
      </c>
      <c r="C50" s="69" t="s">
        <v>7</v>
      </c>
      <c r="D50" s="69">
        <v>1</v>
      </c>
      <c r="E50" s="71">
        <v>3000</v>
      </c>
      <c r="F50" s="72">
        <f>D50*E50</f>
        <v>3000</v>
      </c>
      <c r="G50" s="69">
        <v>1</v>
      </c>
      <c r="H50" s="71">
        <v>3000</v>
      </c>
      <c r="I50" s="72">
        <f>G50*H50</f>
        <v>3000</v>
      </c>
      <c r="J50" s="69">
        <v>1</v>
      </c>
      <c r="K50" s="71">
        <v>2650</v>
      </c>
      <c r="L50" s="72">
        <f>J50*K50</f>
        <v>2650</v>
      </c>
      <c r="M50" s="70" t="s">
        <v>46</v>
      </c>
      <c r="O50" s="14"/>
      <c r="P50" s="14"/>
      <c r="Q50" s="37"/>
    </row>
    <row r="51" spans="1:17" s="1" customFormat="1" ht="21.75" customHeight="1" x14ac:dyDescent="0.2">
      <c r="A51" s="69">
        <v>5</v>
      </c>
      <c r="B51" s="70" t="s">
        <v>82</v>
      </c>
      <c r="C51" s="69"/>
      <c r="D51" s="69" t="s">
        <v>83</v>
      </c>
      <c r="E51" s="71">
        <v>4920</v>
      </c>
      <c r="F51" s="72">
        <v>4920</v>
      </c>
      <c r="G51" s="69" t="s">
        <v>83</v>
      </c>
      <c r="H51" s="71">
        <v>4920</v>
      </c>
      <c r="I51" s="72">
        <v>4920</v>
      </c>
      <c r="J51" s="69" t="s">
        <v>83</v>
      </c>
      <c r="K51" s="71">
        <v>4920</v>
      </c>
      <c r="L51" s="72">
        <v>4920</v>
      </c>
      <c r="M51" s="70" t="s">
        <v>81</v>
      </c>
      <c r="N51" s="126"/>
      <c r="O51" s="14"/>
      <c r="P51" s="14"/>
      <c r="Q51" s="37"/>
    </row>
    <row r="52" spans="1:17" s="1" customFormat="1" ht="27" customHeight="1" x14ac:dyDescent="0.2">
      <c r="A52" s="69">
        <v>6</v>
      </c>
      <c r="B52" s="70" t="s">
        <v>100</v>
      </c>
      <c r="C52" s="69"/>
      <c r="D52" s="69"/>
      <c r="E52" s="71"/>
      <c r="F52" s="72"/>
      <c r="G52" s="69"/>
      <c r="H52" s="71"/>
      <c r="I52" s="72"/>
      <c r="J52" s="69" t="s">
        <v>83</v>
      </c>
      <c r="K52" s="71">
        <v>2520</v>
      </c>
      <c r="L52" s="72">
        <v>4920</v>
      </c>
      <c r="M52" s="70" t="s">
        <v>101</v>
      </c>
      <c r="N52" s="126"/>
      <c r="O52" s="14"/>
      <c r="P52" s="14"/>
      <c r="Q52" s="37"/>
    </row>
    <row r="53" spans="1:17" s="7" customFormat="1" ht="18.75" customHeight="1" x14ac:dyDescent="0.2">
      <c r="A53" s="139" t="s">
        <v>15</v>
      </c>
      <c r="B53" s="139"/>
      <c r="C53" s="139"/>
      <c r="D53" s="94"/>
      <c r="E53" s="94"/>
      <c r="F53" s="94">
        <f>SUM(F47:F51)</f>
        <v>30920</v>
      </c>
      <c r="G53" s="94"/>
      <c r="H53" s="94"/>
      <c r="I53" s="94">
        <f>SUM(I47:I51)</f>
        <v>30920</v>
      </c>
      <c r="J53" s="94"/>
      <c r="K53" s="94"/>
      <c r="L53" s="94">
        <f>SUM(L47:L52)</f>
        <v>32390</v>
      </c>
      <c r="M53" s="24"/>
      <c r="O53" s="14"/>
      <c r="P53" s="14"/>
      <c r="Q53" s="37"/>
    </row>
    <row r="54" spans="1:17" s="6" customFormat="1" ht="9.75" customHeight="1" x14ac:dyDescent="0.2">
      <c r="A54" s="95"/>
      <c r="B54" s="95"/>
      <c r="C54" s="95"/>
      <c r="D54" s="95"/>
      <c r="E54" s="95"/>
      <c r="F54" s="96"/>
      <c r="G54" s="95"/>
      <c r="H54" s="95"/>
      <c r="I54" s="96"/>
      <c r="J54" s="95"/>
      <c r="K54" s="95"/>
      <c r="L54" s="96"/>
      <c r="M54" s="26"/>
      <c r="O54" s="16"/>
      <c r="P54" s="16"/>
      <c r="Q54" s="38"/>
    </row>
    <row r="55" spans="1:17" s="11" customFormat="1" ht="15" customHeight="1" x14ac:dyDescent="0.2">
      <c r="A55" s="10" t="s">
        <v>22</v>
      </c>
      <c r="B55" s="27" t="s">
        <v>23</v>
      </c>
      <c r="C55" s="27"/>
      <c r="D55" s="28"/>
      <c r="E55" s="29"/>
      <c r="F55" s="30"/>
      <c r="G55" s="28"/>
      <c r="H55" s="29"/>
      <c r="I55" s="30"/>
      <c r="J55" s="28"/>
      <c r="K55" s="29"/>
      <c r="L55" s="30"/>
      <c r="M55" s="28"/>
      <c r="O55" s="13"/>
      <c r="P55" s="13"/>
      <c r="Q55" s="35"/>
    </row>
    <row r="56" spans="1:17" s="73" customFormat="1" ht="18" customHeight="1" x14ac:dyDescent="0.2">
      <c r="A56" s="97">
        <v>1</v>
      </c>
      <c r="B56" s="98" t="s">
        <v>26</v>
      </c>
      <c r="C56" s="98"/>
      <c r="D56" s="98"/>
      <c r="E56" s="99"/>
      <c r="F56" s="100">
        <v>6000</v>
      </c>
      <c r="G56" s="98"/>
      <c r="H56" s="99"/>
      <c r="I56" s="100">
        <v>6000</v>
      </c>
      <c r="J56" s="98"/>
      <c r="K56" s="99"/>
      <c r="L56" s="100">
        <v>6000</v>
      </c>
      <c r="M56" s="101"/>
      <c r="O56" s="13"/>
      <c r="P56" s="13"/>
      <c r="Q56" s="35"/>
    </row>
    <row r="57" spans="1:17" s="76" customFormat="1" ht="20.25" customHeight="1" x14ac:dyDescent="0.2">
      <c r="A57" s="102"/>
      <c r="B57" s="102"/>
      <c r="C57" s="102"/>
      <c r="D57" s="102"/>
      <c r="E57" s="103" t="s">
        <v>24</v>
      </c>
      <c r="F57" s="104">
        <f>SUM(F56)</f>
        <v>6000</v>
      </c>
      <c r="G57" s="102"/>
      <c r="H57" s="103" t="s">
        <v>24</v>
      </c>
      <c r="I57" s="104">
        <f>SUM(I56)</f>
        <v>6000</v>
      </c>
      <c r="J57" s="102"/>
      <c r="K57" s="103" t="s">
        <v>24</v>
      </c>
      <c r="L57" s="104">
        <f>SUM(L56)</f>
        <v>6000</v>
      </c>
      <c r="M57" s="102"/>
      <c r="O57" s="13"/>
      <c r="P57" s="13"/>
      <c r="Q57" s="35"/>
    </row>
    <row r="58" spans="1:17" s="73" customFormat="1" ht="15" customHeight="1" x14ac:dyDescent="0.2">
      <c r="A58" s="105"/>
      <c r="B58" s="105"/>
      <c r="C58" s="105"/>
      <c r="D58" s="105"/>
      <c r="E58" s="106"/>
      <c r="F58" s="107"/>
      <c r="G58" s="105"/>
      <c r="H58" s="106"/>
      <c r="I58" s="107"/>
      <c r="J58" s="105"/>
      <c r="K58" s="106"/>
      <c r="L58" s="107"/>
      <c r="M58" s="108"/>
      <c r="O58" s="13"/>
      <c r="P58" s="13"/>
      <c r="Q58" s="35"/>
    </row>
    <row r="59" spans="1:17" s="73" customFormat="1" ht="15" customHeight="1" x14ac:dyDescent="0.2">
      <c r="A59" s="105"/>
      <c r="B59" s="105"/>
      <c r="C59" s="105"/>
      <c r="D59" s="105"/>
      <c r="E59" s="106"/>
      <c r="F59" s="107"/>
      <c r="G59" s="105"/>
      <c r="H59" s="106"/>
      <c r="I59" s="107"/>
      <c r="J59" s="105"/>
      <c r="K59" s="106"/>
      <c r="L59" s="107"/>
      <c r="M59" s="108"/>
      <c r="O59" s="13"/>
      <c r="P59" s="13"/>
      <c r="Q59" s="35"/>
    </row>
    <row r="60" spans="1:17" s="11" customFormat="1" ht="15" customHeight="1" x14ac:dyDescent="0.2">
      <c r="A60" s="140" t="s">
        <v>25</v>
      </c>
      <c r="B60" s="140"/>
      <c r="C60" s="140"/>
      <c r="D60" s="94"/>
      <c r="E60" s="94"/>
      <c r="F60" s="94">
        <f>SUM(F19+F44+F53+F57)</f>
        <v>759020</v>
      </c>
      <c r="G60" s="94"/>
      <c r="H60" s="94"/>
      <c r="I60" s="94">
        <f>SUM(I19+I44+I53+I57)</f>
        <v>764490</v>
      </c>
      <c r="J60" s="94"/>
      <c r="K60" s="94"/>
      <c r="L60" s="94">
        <f>SUM(L19+L44+L53+L57)</f>
        <v>661040</v>
      </c>
      <c r="M60" s="28"/>
      <c r="O60" s="13"/>
      <c r="P60" s="13"/>
      <c r="Q60" s="35"/>
    </row>
    <row r="61" spans="1:17" s="1" customFormat="1" ht="16.5" customHeight="1" x14ac:dyDescent="0.2">
      <c r="A61" s="109"/>
      <c r="B61" s="110"/>
      <c r="C61" s="111"/>
      <c r="D61" s="109"/>
      <c r="E61" s="112"/>
      <c r="F61" s="112"/>
      <c r="G61" s="109"/>
      <c r="H61" s="112"/>
      <c r="I61" s="112"/>
      <c r="J61" s="109"/>
      <c r="K61" s="112"/>
      <c r="L61" s="112"/>
      <c r="M61" s="31"/>
      <c r="O61" s="14"/>
      <c r="P61" s="14"/>
      <c r="Q61" s="37"/>
    </row>
    <row r="62" spans="1:17" s="1" customFormat="1" ht="16.5" customHeight="1" x14ac:dyDescent="0.2">
      <c r="A62" s="109"/>
      <c r="B62" s="110"/>
      <c r="C62" s="111"/>
      <c r="D62" s="109"/>
      <c r="E62" s="112"/>
      <c r="F62" s="112"/>
      <c r="G62" s="109"/>
      <c r="H62" s="112"/>
      <c r="I62" s="112"/>
      <c r="J62" s="109"/>
      <c r="K62" s="112"/>
      <c r="L62" s="112"/>
      <c r="M62" s="31"/>
      <c r="O62" s="14"/>
      <c r="P62" s="14"/>
      <c r="Q62" s="37"/>
    </row>
    <row r="63" spans="1:17" s="1" customFormat="1" ht="23.25" customHeight="1" x14ac:dyDescent="0.2">
      <c r="A63" s="113" t="s">
        <v>16</v>
      </c>
      <c r="B63" s="141" t="s">
        <v>17</v>
      </c>
      <c r="C63" s="141"/>
      <c r="D63" s="114"/>
      <c r="E63" s="131" t="s">
        <v>72</v>
      </c>
      <c r="F63" s="131"/>
      <c r="G63" s="114"/>
      <c r="H63" s="131" t="s">
        <v>72</v>
      </c>
      <c r="I63" s="131"/>
      <c r="J63" s="114"/>
      <c r="K63" s="131" t="s">
        <v>72</v>
      </c>
      <c r="L63" s="131"/>
      <c r="M63" s="32"/>
      <c r="O63" s="14"/>
      <c r="P63" s="14"/>
      <c r="Q63" s="37"/>
    </row>
    <row r="64" spans="1:17" s="1" customFormat="1" ht="21" customHeight="1" x14ac:dyDescent="0.2">
      <c r="A64" s="115" t="s">
        <v>18</v>
      </c>
      <c r="B64" s="135" t="s">
        <v>37</v>
      </c>
      <c r="C64" s="135"/>
      <c r="D64" s="116"/>
      <c r="E64" s="132">
        <f>E68-E67-E66-E65</f>
        <v>759020</v>
      </c>
      <c r="F64" s="132"/>
      <c r="G64" s="116"/>
      <c r="H64" s="132">
        <f>H68-H67-H66-H65</f>
        <v>274490</v>
      </c>
      <c r="I64" s="132"/>
      <c r="J64" s="116"/>
      <c r="K64" s="132">
        <f>K68-K67-K66-K65</f>
        <v>656120</v>
      </c>
      <c r="L64" s="132"/>
      <c r="M64" s="33"/>
      <c r="O64" s="14"/>
      <c r="P64" s="14"/>
      <c r="Q64" s="37"/>
    </row>
    <row r="65" spans="1:17" s="1" customFormat="1" ht="21" customHeight="1" x14ac:dyDescent="0.2">
      <c r="A65" s="115" t="s">
        <v>53</v>
      </c>
      <c r="B65" s="129" t="s">
        <v>63</v>
      </c>
      <c r="C65" s="130"/>
      <c r="D65" s="116"/>
      <c r="E65" s="133">
        <f>V67</f>
        <v>0</v>
      </c>
      <c r="F65" s="134"/>
      <c r="G65" s="116"/>
      <c r="H65" s="133">
        <v>490000</v>
      </c>
      <c r="I65" s="134"/>
      <c r="J65" s="116"/>
      <c r="K65" s="133">
        <v>4920</v>
      </c>
      <c r="L65" s="134"/>
      <c r="M65" s="33"/>
      <c r="O65" s="14"/>
      <c r="P65" s="14"/>
      <c r="Q65" s="37"/>
    </row>
    <row r="66" spans="1:17" s="1" customFormat="1" ht="21" customHeight="1" x14ac:dyDescent="0.2">
      <c r="A66" s="115" t="s">
        <v>44</v>
      </c>
      <c r="B66" s="136" t="s">
        <v>51</v>
      </c>
      <c r="C66" s="137"/>
      <c r="D66" s="116"/>
      <c r="E66" s="133">
        <f>U67</f>
        <v>0</v>
      </c>
      <c r="F66" s="134"/>
      <c r="G66" s="116"/>
      <c r="H66" s="133">
        <f>X67</f>
        <v>0</v>
      </c>
      <c r="I66" s="134"/>
      <c r="J66" s="116"/>
      <c r="K66" s="133">
        <f>AA67</f>
        <v>0</v>
      </c>
      <c r="L66" s="134"/>
      <c r="M66" s="33"/>
      <c r="O66" s="14"/>
      <c r="P66" s="14"/>
      <c r="Q66" s="37"/>
    </row>
    <row r="67" spans="1:17" s="1" customFormat="1" ht="21" customHeight="1" x14ac:dyDescent="0.2">
      <c r="A67" s="115" t="s">
        <v>64</v>
      </c>
      <c r="B67" s="135" t="s">
        <v>45</v>
      </c>
      <c r="C67" s="135"/>
      <c r="D67" s="116"/>
      <c r="E67" s="132">
        <f>S67</f>
        <v>0</v>
      </c>
      <c r="F67" s="132"/>
      <c r="G67" s="116"/>
      <c r="H67" s="132">
        <v>0</v>
      </c>
      <c r="I67" s="132"/>
      <c r="J67" s="116"/>
      <c r="K67" s="132">
        <v>0</v>
      </c>
      <c r="L67" s="132"/>
      <c r="M67" s="33"/>
      <c r="O67" s="14"/>
      <c r="P67" s="14"/>
      <c r="Q67" s="39"/>
    </row>
    <row r="68" spans="1:17" s="7" customFormat="1" ht="15" customHeight="1" x14ac:dyDescent="0.2">
      <c r="A68" s="138" t="s">
        <v>19</v>
      </c>
      <c r="B68" s="138"/>
      <c r="C68" s="138"/>
      <c r="D68" s="117"/>
      <c r="E68" s="128">
        <f>F60</f>
        <v>759020</v>
      </c>
      <c r="F68" s="128"/>
      <c r="G68" s="117"/>
      <c r="H68" s="128">
        <f>I60</f>
        <v>764490</v>
      </c>
      <c r="I68" s="128"/>
      <c r="J68" s="117"/>
      <c r="K68" s="128">
        <f>L60</f>
        <v>661040</v>
      </c>
      <c r="L68" s="128"/>
      <c r="M68" s="118"/>
      <c r="O68" s="14"/>
      <c r="P68" s="14"/>
    </row>
    <row r="69" spans="1:17" s="1" customFormat="1" ht="12" customHeight="1" x14ac:dyDescent="0.2">
      <c r="A69" s="119"/>
      <c r="B69" s="119"/>
      <c r="C69" s="119"/>
      <c r="D69" s="119"/>
      <c r="E69" s="3"/>
      <c r="F69" s="3"/>
      <c r="G69" s="119"/>
      <c r="H69" s="3"/>
      <c r="I69" s="3"/>
      <c r="J69" s="119"/>
      <c r="K69" s="3"/>
      <c r="L69" s="3"/>
      <c r="M69" s="3"/>
      <c r="O69" s="14"/>
      <c r="P69" s="14"/>
    </row>
    <row r="70" spans="1:17" s="20" customFormat="1" x14ac:dyDescent="0.2">
      <c r="A70" s="20" t="s">
        <v>95</v>
      </c>
      <c r="E70" s="21"/>
      <c r="F70" s="21"/>
      <c r="H70" s="21"/>
      <c r="I70" s="21"/>
      <c r="K70" s="21"/>
      <c r="L70" s="21"/>
      <c r="M70" s="21"/>
      <c r="O70" s="19"/>
      <c r="P70" s="19"/>
    </row>
    <row r="71" spans="1:17" s="22" customFormat="1" ht="16.5" customHeight="1" x14ac:dyDescent="0.2">
      <c r="E71" s="23"/>
      <c r="F71" s="23"/>
      <c r="H71" s="23"/>
      <c r="I71" s="23"/>
      <c r="K71" s="23"/>
      <c r="L71" s="23"/>
      <c r="M71" s="23" t="s">
        <v>20</v>
      </c>
      <c r="O71" s="13"/>
      <c r="P71" s="13"/>
    </row>
    <row r="72" spans="1:17" s="22" customFormat="1" x14ac:dyDescent="0.2">
      <c r="E72" s="23"/>
      <c r="F72" s="23"/>
      <c r="H72" s="23"/>
      <c r="I72" s="23"/>
      <c r="K72" s="23"/>
      <c r="L72" s="23"/>
      <c r="M72" s="23" t="s">
        <v>55</v>
      </c>
      <c r="O72" s="13"/>
      <c r="P72" s="13"/>
    </row>
    <row r="73" spans="1:17" s="22" customFormat="1" x14ac:dyDescent="0.2">
      <c r="E73" s="23"/>
      <c r="F73" s="23"/>
      <c r="H73" s="23"/>
      <c r="I73" s="23"/>
      <c r="K73" s="23"/>
      <c r="L73" s="23"/>
      <c r="M73" s="23"/>
      <c r="O73" s="13"/>
      <c r="P73" s="13"/>
    </row>
    <row r="74" spans="1:17" s="22" customFormat="1" x14ac:dyDescent="0.2">
      <c r="E74" s="23"/>
      <c r="F74" s="23"/>
      <c r="H74" s="23"/>
      <c r="I74" s="23"/>
      <c r="K74" s="23"/>
      <c r="L74" s="23"/>
      <c r="M74" s="23"/>
      <c r="O74" s="13"/>
      <c r="P74" s="13"/>
    </row>
    <row r="75" spans="1:17" s="1" customFormat="1" x14ac:dyDescent="0.2">
      <c r="E75" s="5"/>
      <c r="F75" s="5"/>
      <c r="H75" s="5"/>
      <c r="I75" s="5"/>
      <c r="K75" s="5"/>
      <c r="L75" s="5"/>
      <c r="M75" s="5"/>
      <c r="O75" s="14"/>
      <c r="P75" s="14"/>
    </row>
    <row r="76" spans="1:17" s="120" customFormat="1" x14ac:dyDescent="0.2">
      <c r="E76" s="121"/>
      <c r="F76" s="121"/>
      <c r="H76" s="121"/>
      <c r="I76" s="121"/>
      <c r="K76" s="121"/>
      <c r="L76" s="121"/>
      <c r="M76" s="121"/>
      <c r="O76" s="14"/>
      <c r="P76" s="14"/>
    </row>
    <row r="77" spans="1:17" s="1" customFormat="1" x14ac:dyDescent="0.2">
      <c r="E77" s="5"/>
      <c r="F77" s="5"/>
      <c r="H77" s="5"/>
      <c r="I77" s="5"/>
      <c r="K77" s="5"/>
      <c r="L77" s="5"/>
      <c r="M77" s="5"/>
      <c r="O77" s="14"/>
      <c r="P77" s="14"/>
    </row>
    <row r="78" spans="1:17" s="1" customFormat="1" x14ac:dyDescent="0.2">
      <c r="E78" s="5"/>
      <c r="F78" s="5"/>
      <c r="H78" s="5"/>
      <c r="I78" s="5"/>
      <c r="K78" s="5"/>
      <c r="L78" s="5"/>
      <c r="M78" s="5"/>
      <c r="O78" s="14"/>
      <c r="P78" s="14"/>
    </row>
    <row r="79" spans="1:17" s="1" customFormat="1" x14ac:dyDescent="0.2">
      <c r="E79" s="5"/>
      <c r="F79" s="5"/>
      <c r="H79" s="5"/>
      <c r="I79" s="5"/>
      <c r="K79" s="5"/>
      <c r="L79" s="5"/>
      <c r="M79" s="5"/>
      <c r="O79" s="14"/>
      <c r="P79" s="14"/>
    </row>
    <row r="80" spans="1:17" s="1" customFormat="1" x14ac:dyDescent="0.2">
      <c r="E80" s="5"/>
      <c r="F80" s="5"/>
      <c r="H80" s="5"/>
      <c r="I80" s="5"/>
      <c r="K80" s="5"/>
      <c r="L80" s="5"/>
      <c r="M80" s="5"/>
      <c r="O80" s="14"/>
      <c r="P80" s="14"/>
    </row>
    <row r="81" spans="5:16" s="1" customFormat="1" x14ac:dyDescent="0.2">
      <c r="E81" s="5"/>
      <c r="F81" s="5"/>
      <c r="H81" s="5"/>
      <c r="I81" s="5"/>
      <c r="K81" s="5"/>
      <c r="L81" s="5"/>
      <c r="M81" s="5"/>
      <c r="O81" s="14"/>
      <c r="P81" s="14"/>
    </row>
    <row r="82" spans="5:16" s="1" customFormat="1" x14ac:dyDescent="0.2">
      <c r="E82" s="5"/>
      <c r="F82" s="5"/>
      <c r="H82" s="5"/>
      <c r="I82" s="5"/>
      <c r="K82" s="5"/>
      <c r="L82" s="5"/>
      <c r="M82" s="5"/>
      <c r="O82" s="14"/>
      <c r="P82" s="14"/>
    </row>
    <row r="83" spans="5:16" s="1" customFormat="1" x14ac:dyDescent="0.2">
      <c r="E83" s="5"/>
      <c r="F83" s="5"/>
      <c r="H83" s="5"/>
      <c r="I83" s="5"/>
      <c r="K83" s="5"/>
      <c r="L83" s="5"/>
      <c r="M83" s="5"/>
      <c r="O83" s="14"/>
      <c r="P83" s="14"/>
    </row>
    <row r="84" spans="5:16" s="1" customFormat="1" x14ac:dyDescent="0.2">
      <c r="E84" s="5"/>
      <c r="F84" s="5"/>
      <c r="H84" s="5"/>
      <c r="I84" s="5"/>
      <c r="K84" s="5"/>
      <c r="L84" s="5"/>
      <c r="M84" s="5"/>
      <c r="O84" s="14"/>
      <c r="P84" s="14"/>
    </row>
    <row r="85" spans="5:16" s="1" customFormat="1" x14ac:dyDescent="0.2">
      <c r="E85" s="5"/>
      <c r="F85" s="5"/>
      <c r="H85" s="5"/>
      <c r="I85" s="5"/>
      <c r="K85" s="5"/>
      <c r="L85" s="5"/>
      <c r="M85" s="5"/>
      <c r="O85" s="14"/>
      <c r="P85" s="14"/>
    </row>
    <row r="86" spans="5:16" s="1" customFormat="1" x14ac:dyDescent="0.2">
      <c r="E86" s="5"/>
      <c r="F86" s="5"/>
      <c r="H86" s="5"/>
      <c r="I86" s="5"/>
      <c r="K86" s="5"/>
      <c r="L86" s="5"/>
      <c r="M86" s="5"/>
      <c r="O86" s="14"/>
      <c r="P86" s="14"/>
    </row>
    <row r="87" spans="5:16" s="1" customFormat="1" x14ac:dyDescent="0.2">
      <c r="E87" s="5"/>
      <c r="F87" s="5"/>
      <c r="H87" s="5"/>
      <c r="I87" s="5"/>
      <c r="K87" s="5"/>
      <c r="L87" s="5"/>
      <c r="M87" s="5"/>
      <c r="O87" s="14"/>
      <c r="P87" s="14"/>
    </row>
    <row r="88" spans="5:16" s="1" customFormat="1" x14ac:dyDescent="0.2">
      <c r="E88" s="5"/>
      <c r="F88" s="5"/>
      <c r="H88" s="5"/>
      <c r="I88" s="5"/>
      <c r="K88" s="5"/>
      <c r="L88" s="5"/>
      <c r="M88" s="5"/>
      <c r="O88" s="14"/>
      <c r="P88" s="14"/>
    </row>
    <row r="89" spans="5:16" s="1" customFormat="1" x14ac:dyDescent="0.2">
      <c r="E89" s="5"/>
      <c r="F89" s="5"/>
      <c r="H89" s="5"/>
      <c r="I89" s="5"/>
      <c r="K89" s="5"/>
      <c r="L89" s="5"/>
      <c r="M89" s="5"/>
      <c r="O89" s="14"/>
      <c r="P89" s="14"/>
    </row>
    <row r="90" spans="5:16" s="1" customFormat="1" x14ac:dyDescent="0.2">
      <c r="E90" s="5"/>
      <c r="F90" s="5"/>
      <c r="H90" s="5"/>
      <c r="I90" s="5"/>
      <c r="K90" s="5"/>
      <c r="L90" s="5"/>
      <c r="M90" s="5"/>
      <c r="O90" s="14"/>
      <c r="P90" s="14"/>
    </row>
  </sheetData>
  <sheetProtection sheet="1" objects="1" scenarios="1"/>
  <mergeCells count="36">
    <mergeCell ref="O10:P10"/>
    <mergeCell ref="D11:F11"/>
    <mergeCell ref="E63:F63"/>
    <mergeCell ref="E64:F64"/>
    <mergeCell ref="E65:F65"/>
    <mergeCell ref="G11:I11"/>
    <mergeCell ref="H63:I63"/>
    <mergeCell ref="H64:I64"/>
    <mergeCell ref="H65:I65"/>
    <mergeCell ref="A7:M7"/>
    <mergeCell ref="A9:M9"/>
    <mergeCell ref="B14:C14"/>
    <mergeCell ref="A44:C44"/>
    <mergeCell ref="A19:C19"/>
    <mergeCell ref="J11:L11"/>
    <mergeCell ref="A53:C53"/>
    <mergeCell ref="A60:C60"/>
    <mergeCell ref="B63:C63"/>
    <mergeCell ref="B64:C64"/>
    <mergeCell ref="B46:C46"/>
    <mergeCell ref="K68:L68"/>
    <mergeCell ref="B65:C65"/>
    <mergeCell ref="K63:L63"/>
    <mergeCell ref="K64:L64"/>
    <mergeCell ref="K65:L65"/>
    <mergeCell ref="K66:L66"/>
    <mergeCell ref="K67:L67"/>
    <mergeCell ref="B67:C67"/>
    <mergeCell ref="B66:C66"/>
    <mergeCell ref="A68:C68"/>
    <mergeCell ref="E68:F68"/>
    <mergeCell ref="E66:F66"/>
    <mergeCell ref="E67:F67"/>
    <mergeCell ref="H66:I66"/>
    <mergeCell ref="H67:I67"/>
    <mergeCell ref="H68:I68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4" orientation="landscape" r:id="rId1"/>
  <rowBreaks count="2" manualBreakCount="2">
    <brk id="30" max="12" man="1"/>
    <brk id="5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I31" sqref="I31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52" t="s">
        <v>92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</row>
    <row r="20" spans="1:15" ht="20.25" customHeight="1" x14ac:dyDescent="0.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8"/>
      <c r="L20" s="18"/>
      <c r="M20" s="18"/>
      <c r="N20" s="18"/>
      <c r="O20" s="18"/>
    </row>
    <row r="35" spans="1:15" ht="14.25" x14ac:dyDescent="0.2">
      <c r="A35" s="151" t="s">
        <v>93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</row>
    <row r="42" spans="1:15" ht="15" x14ac:dyDescent="0.2">
      <c r="A42" s="150"/>
      <c r="B42" s="150"/>
      <c r="C42" s="150"/>
      <c r="D42" s="150"/>
      <c r="E42" s="150"/>
      <c r="F42" s="150"/>
      <c r="G42" s="150"/>
      <c r="H42" s="150"/>
      <c r="I42" s="150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II. REB. NABAVE SRED.RADA 2024.</vt:lpstr>
      <vt:lpstr>NASLOVNA</vt:lpstr>
      <vt:lpstr>'II. REB. NABAVE SRED.RADA 2024.'!Print_Area</vt:lpstr>
      <vt:lpstr>'II. REB. NABAVE SRED.RADA 2024.'!Print_Titles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2024-12-23T08:17:08Z</cp:lastPrinted>
  <dcterms:created xsi:type="dcterms:W3CDTF">2006-09-14T13:00:51Z</dcterms:created>
  <dcterms:modified xsi:type="dcterms:W3CDTF">2025-01-03T08:26:54Z</dcterms:modified>
</cp:coreProperties>
</file>